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" yWindow="0" windowWidth="24940" windowHeight="11060" activeTab="0"/>
  </bookViews>
  <sheets>
    <sheet name="South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<sst xmlns="http://schemas.openxmlformats.org/spreadsheetml/2006/main" count="63" uniqueCount="33">
  <si>
    <t>1 →</t>
  </si>
  <si>
    <t>LH 301</t>
  </si>
  <si>
    <t>LH 102</t>
  </si>
  <si>
    <t>BYE</t>
  </si>
  <si>
    <t>2→</t>
  </si>
  <si>
    <t>LH 302</t>
  </si>
  <si>
    <t>LH 108</t>
  </si>
  <si>
    <t>3 →</t>
  </si>
  <si>
    <t>LH 201</t>
  </si>
  <si>
    <t>LH 106</t>
  </si>
  <si>
    <t>4→</t>
  </si>
  <si>
    <t>LH 202</t>
  </si>
  <si>
    <t>Farmington High School - A</t>
  </si>
  <si>
    <t>Waterford High School - A</t>
  </si>
  <si>
    <t>5 →</t>
  </si>
  <si>
    <t>Glastonbury High School - B</t>
  </si>
  <si>
    <t>Conard</t>
  </si>
  <si>
    <t>6→</t>
  </si>
  <si>
    <t>LH 107</t>
  </si>
  <si>
    <t>Fairfield Warde - A</t>
  </si>
  <si>
    <t>7 →</t>
  </si>
  <si>
    <t>Regional Championship</t>
  </si>
  <si>
    <t xml:space="preserve">E.O. Smith High School - A </t>
  </si>
  <si>
    <t>8→</t>
  </si>
  <si>
    <t>L1</t>
  </si>
  <si>
    <t>E.O. Smith High School - A</t>
  </si>
  <si>
    <t>L2</t>
  </si>
  <si>
    <t>L3</t>
  </si>
  <si>
    <t>L4</t>
  </si>
  <si>
    <t>L5</t>
  </si>
  <si>
    <t>L6</t>
  </si>
  <si>
    <t>L7</t>
  </si>
  <si>
    <t>L8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</si>
</sst>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5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20" fontId="0" fillId="0" borderId="0" xfId="0" applyNumberForma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ience%20Bowl%202017\2017%20RESULTS%20-%20SCORING\FINAL%20NESB%202017%20Scoring%20Sheet%20SOU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rning RR - SOUTH"/>
      <sheetName val="Final Results Morning South"/>
      <sheetName val="SOUTH Champ Bracket"/>
      <sheetName val="Morning RR - NORTH"/>
      <sheetName val="NORTH Champ Bracket"/>
      <sheetName val="WC SORTING"/>
      <sheetName val="48 - Wildcard Rounds"/>
      <sheetName val="wildcard 48"/>
      <sheetName val="wildcard 50"/>
      <sheetName val="50 - WC Rounds"/>
      <sheetName val="wildcard 52"/>
      <sheetName val="48 WC Champ"/>
      <sheetName val="50 WC Champ"/>
      <sheetName val="52 WC Champ"/>
      <sheetName val="MRR results to seed 2017"/>
    </sheetNames>
    <sheetDataSet>
      <sheetData sheetId="0">
        <row r="11">
          <cell r="AG11">
            <v>1</v>
          </cell>
          <cell r="AH11" t="str">
            <v>Greenwich High School - A</v>
          </cell>
        </row>
        <row r="12">
          <cell r="AH12" t="str">
            <v>E.O. Smith High School - A</v>
          </cell>
        </row>
        <row r="13">
          <cell r="AG13">
            <v>3</v>
          </cell>
        </row>
        <row r="14">
          <cell r="AH14" t="str">
            <v>Pomperaug High School - A</v>
          </cell>
        </row>
        <row r="15">
          <cell r="AH15" t="str">
            <v>Westhill High School</v>
          </cell>
        </row>
        <row r="17">
          <cell r="AH17" t="str">
            <v>Farmington High School - B</v>
          </cell>
        </row>
        <row r="18">
          <cell r="AH18" t="str">
            <v>Cheshire High School - A</v>
          </cell>
        </row>
        <row r="19">
          <cell r="AH19" t="str">
            <v>Greenwich High School - B</v>
          </cell>
        </row>
        <row r="20">
          <cell r="AH20" t="str">
            <v>Farmington High School - A</v>
          </cell>
        </row>
        <row r="22">
          <cell r="AH22" t="str">
            <v>Loomis Chaffee School</v>
          </cell>
        </row>
        <row r="23">
          <cell r="AH23" t="str">
            <v>E.O. Smith High School - B</v>
          </cell>
        </row>
        <row r="25">
          <cell r="AH25" t="str">
            <v>Cheshire High School - B</v>
          </cell>
        </row>
        <row r="26">
          <cell r="AH26" t="str">
            <v>Wheeler High School - 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workbookViewId="0" topLeftCell="A1">
      <selection activeCell="G8" sqref="G8"/>
    </sheetView>
  </sheetViews>
  <sheetFormatPr defaultColWidth="11.28125" defaultRowHeight="15"/>
  <cols>
    <col min="1" max="1" width="4.421875" style="1" bestFit="1" customWidth="1"/>
    <col min="2" max="2" width="6.421875" style="1" bestFit="1" customWidth="1"/>
    <col min="3" max="3" width="25.7109375" style="1" bestFit="1" customWidth="1"/>
    <col min="4" max="4" width="3.00390625" style="1" bestFit="1" customWidth="1"/>
    <col min="5" max="5" width="25.7109375" style="1" bestFit="1" customWidth="1"/>
    <col min="6" max="6" width="4.00390625" style="1" bestFit="1" customWidth="1"/>
    <col min="7" max="7" width="24.421875" style="1" bestFit="1" customWidth="1"/>
    <col min="8" max="8" width="4.00390625" style="1" bestFit="1" customWidth="1"/>
    <col min="9" max="9" width="25.140625" style="1" bestFit="1" customWidth="1"/>
    <col min="10" max="10" width="3.00390625" style="1" bestFit="1" customWidth="1"/>
    <col min="11" max="11" width="24.421875" style="1" bestFit="1" customWidth="1"/>
    <col min="12" max="12" width="3.00390625" style="1" bestFit="1" customWidth="1"/>
    <col min="13" max="13" width="25.140625" style="1" bestFit="1" customWidth="1"/>
    <col min="14" max="14" width="3.00390625" style="1" bestFit="1" customWidth="1"/>
    <col min="15" max="15" width="25.140625" style="1" bestFit="1" customWidth="1"/>
    <col min="16" max="16" width="3.00390625" style="1" bestFit="1" customWidth="1"/>
    <col min="17" max="17" width="25.140625" style="1" bestFit="1" customWidth="1"/>
    <col min="18" max="18" width="3.00390625" style="1" bestFit="1" customWidth="1"/>
    <col min="19" max="19" width="22.28125" style="1" bestFit="1" customWidth="1"/>
    <col min="20" max="20" width="25.140625" style="1" bestFit="1" customWidth="1"/>
    <col min="21" max="21" width="3.00390625" style="1" bestFit="1" customWidth="1"/>
    <col min="22" max="22" width="26.28125" style="1" bestFit="1" customWidth="1"/>
    <col min="23" max="16384" width="11.28125" style="1" customWidth="1"/>
  </cols>
  <sheetData>
    <row r="1" spans="3:19" ht="13.5">
      <c r="C1" s="19">
        <v>0.5208333333333334</v>
      </c>
      <c r="D1" s="20"/>
      <c r="E1" s="19">
        <v>0.041666666666666664</v>
      </c>
      <c r="F1" s="20"/>
      <c r="G1" s="19">
        <v>0.0625</v>
      </c>
      <c r="H1" s="20"/>
      <c r="I1" s="19">
        <v>0.08333333333333333</v>
      </c>
      <c r="J1" s="20"/>
      <c r="K1" s="19">
        <v>0.10416666666666667</v>
      </c>
      <c r="L1" s="20"/>
      <c r="M1" s="19">
        <v>0.125</v>
      </c>
      <c r="N1" s="20"/>
      <c r="O1" s="19">
        <v>0.14583333333333334</v>
      </c>
      <c r="P1" s="20"/>
      <c r="Q1" s="19">
        <v>0.16666666666666666</v>
      </c>
      <c r="R1" s="20"/>
      <c r="S1" s="2">
        <v>0.1875</v>
      </c>
    </row>
    <row r="3" spans="2:4" ht="15" thickBot="1">
      <c r="B3" s="1">
        <f>'[1]Morning RR - SOUTH'!AG11</f>
        <v>1</v>
      </c>
      <c r="C3" s="3" t="str">
        <f>'[1]Morning RR - SOUTH'!AH11</f>
        <v>Greenwich High School - A</v>
      </c>
      <c r="D3" s="4">
        <v>80</v>
      </c>
    </row>
    <row r="4" spans="1:6" ht="15" thickBot="1">
      <c r="A4" s="1" t="s">
        <v>0</v>
      </c>
      <c r="B4" s="1" t="s">
        <v>1</v>
      </c>
      <c r="D4" s="5"/>
      <c r="E4" s="3" t="str">
        <f>IF(D3&gt;D5,C3,C5)</f>
        <v>Greenwich High School - A</v>
      </c>
      <c r="F4" s="4">
        <v>114</v>
      </c>
    </row>
    <row r="5" spans="2:6" ht="15" thickBot="1">
      <c r="B5" s="1">
        <f>'[1]Morning RR - SOUTH'!AG13</f>
        <v>3</v>
      </c>
      <c r="C5" s="3" t="str">
        <f>'[1]Morning RR - SOUTH'!AH26</f>
        <v>Wheeler High School - B</v>
      </c>
      <c r="D5" s="6">
        <v>20</v>
      </c>
      <c r="F5" s="7"/>
    </row>
    <row r="6" spans="5:10" ht="15" thickBot="1">
      <c r="E6" s="1" t="s">
        <v>2</v>
      </c>
      <c r="F6" s="8"/>
      <c r="G6" s="9" t="s">
        <v>3</v>
      </c>
      <c r="H6" s="10"/>
      <c r="I6" s="3" t="str">
        <f>IF(F4&gt;F8,E4,E8)</f>
        <v>Greenwich High School - A</v>
      </c>
      <c r="J6" s="4">
        <v>44</v>
      </c>
    </row>
    <row r="7" spans="3:10" ht="15" thickBot="1">
      <c r="C7" s="3" t="str">
        <f>'[1]Morning RR - SOUTH'!AH18</f>
        <v>Cheshire High School - A</v>
      </c>
      <c r="D7" s="4">
        <v>86</v>
      </c>
      <c r="F7" s="7"/>
      <c r="J7" s="7"/>
    </row>
    <row r="8" spans="1:10" ht="15" thickBot="1">
      <c r="A8" s="1" t="s">
        <v>4</v>
      </c>
      <c r="B8" s="1" t="s">
        <v>5</v>
      </c>
      <c r="D8" s="5"/>
      <c r="E8" s="11" t="str">
        <f>IF(D7&gt;D9,C7,C9)</f>
        <v>Cheshire High School - A</v>
      </c>
      <c r="F8" s="6">
        <v>70</v>
      </c>
      <c r="J8" s="7"/>
    </row>
    <row r="9" spans="3:10" ht="15" thickBot="1">
      <c r="C9" s="3" t="str">
        <f>'[1]Morning RR - SOUTH'!AH19</f>
        <v>Greenwich High School - B</v>
      </c>
      <c r="D9" s="6">
        <v>40</v>
      </c>
      <c r="J9" s="7"/>
    </row>
    <row r="10" spans="9:14" ht="15" thickBot="1">
      <c r="I10" s="1" t="s">
        <v>6</v>
      </c>
      <c r="J10" s="7"/>
      <c r="K10" s="12" t="s">
        <v>3</v>
      </c>
      <c r="L10" s="10"/>
      <c r="M10" s="3" t="str">
        <f>IF(J6&gt;J14,I6,I14)</f>
        <v>Pomperaug High School - A</v>
      </c>
      <c r="N10" s="4">
        <v>26</v>
      </c>
    </row>
    <row r="11" spans="3:14" ht="15" thickBot="1">
      <c r="C11" s="3" t="str">
        <f>'[1]Morning RR - SOUTH'!AH15</f>
        <v>Westhill High School</v>
      </c>
      <c r="D11" s="4">
        <v>44</v>
      </c>
      <c r="J11" s="7"/>
      <c r="N11" s="5"/>
    </row>
    <row r="12" spans="1:14" ht="15" thickBot="1">
      <c r="A12" s="1" t="s">
        <v>7</v>
      </c>
      <c r="B12" s="1" t="s">
        <v>8</v>
      </c>
      <c r="D12" s="5"/>
      <c r="E12" s="3" t="str">
        <f>IF(D11&gt;D13,C11,C13)</f>
        <v>Loomis Chaffee School</v>
      </c>
      <c r="F12" s="4">
        <v>52</v>
      </c>
      <c r="J12" s="7"/>
      <c r="N12" s="7"/>
    </row>
    <row r="13" spans="3:14" ht="15" thickBot="1">
      <c r="C13" s="3" t="str">
        <f>'[1]Morning RR - SOUTH'!AH22</f>
        <v>Loomis Chaffee School</v>
      </c>
      <c r="D13" s="6">
        <v>62</v>
      </c>
      <c r="F13" s="7"/>
      <c r="J13" s="7"/>
      <c r="N13" s="7"/>
    </row>
    <row r="14" spans="5:14" ht="15" thickBot="1">
      <c r="E14" s="1" t="s">
        <v>9</v>
      </c>
      <c r="F14" s="8"/>
      <c r="G14" s="9" t="s">
        <v>3</v>
      </c>
      <c r="H14" s="10"/>
      <c r="I14" s="3" t="str">
        <f>IF(F12&gt;F16,E12,E16)</f>
        <v>Pomperaug High School - A</v>
      </c>
      <c r="J14" s="6">
        <v>90</v>
      </c>
      <c r="N14" s="7"/>
    </row>
    <row r="15" spans="3:14" ht="15" thickBot="1">
      <c r="C15" s="3" t="str">
        <f>'[1]Morning RR - SOUTH'!AH23</f>
        <v>E.O. Smith High School - B</v>
      </c>
      <c r="D15" s="4">
        <v>34</v>
      </c>
      <c r="F15" s="7"/>
      <c r="N15" s="7"/>
    </row>
    <row r="16" spans="1:14" ht="15" thickBot="1">
      <c r="A16" s="1" t="s">
        <v>10</v>
      </c>
      <c r="B16" s="1" t="s">
        <v>11</v>
      </c>
      <c r="D16" s="5"/>
      <c r="E16" s="11" t="str">
        <f>IF(D15&gt;D17,C15,C17)</f>
        <v>Pomperaug High School - A</v>
      </c>
      <c r="F16" s="6">
        <v>62</v>
      </c>
      <c r="I16" s="8"/>
      <c r="N16" s="7"/>
    </row>
    <row r="17" spans="3:14" ht="15" thickBot="1">
      <c r="C17" s="3" t="str">
        <f>'[1]Morning RR - SOUTH'!AH14</f>
        <v>Pomperaug High School - A</v>
      </c>
      <c r="D17" s="6">
        <v>94</v>
      </c>
      <c r="N17" s="7"/>
    </row>
    <row r="18" spans="13:21" ht="15" thickBot="1">
      <c r="M18" s="1" t="s">
        <v>2</v>
      </c>
      <c r="N18" s="7"/>
      <c r="O18" s="12" t="s">
        <v>3</v>
      </c>
      <c r="P18" s="10"/>
      <c r="Q18" s="3" t="str">
        <f>IF(N10&gt;N26,M10,M26)</f>
        <v>Farmington High School - A</v>
      </c>
      <c r="R18" s="4">
        <v>20</v>
      </c>
      <c r="T18" s="3" t="s">
        <v>12</v>
      </c>
      <c r="U18" s="4">
        <v>12</v>
      </c>
    </row>
    <row r="19" spans="3:21" ht="15" thickBot="1">
      <c r="C19" s="3" t="s">
        <v>13</v>
      </c>
      <c r="D19" s="4">
        <v>40</v>
      </c>
      <c r="N19" s="7"/>
      <c r="R19" s="5"/>
      <c r="U19" s="5"/>
    </row>
    <row r="20" spans="1:21" ht="15" thickBot="1">
      <c r="A20" s="1" t="s">
        <v>14</v>
      </c>
      <c r="B20" s="1" t="s">
        <v>9</v>
      </c>
      <c r="D20" s="5"/>
      <c r="E20" s="3" t="str">
        <f>IF(D19&gt;D21,C19,C21)</f>
        <v>Waterford High School - A</v>
      </c>
      <c r="F20" s="4">
        <v>40</v>
      </c>
      <c r="N20" s="7"/>
      <c r="R20" s="7"/>
      <c r="U20" s="7"/>
    </row>
    <row r="21" spans="3:21" ht="15" thickBot="1">
      <c r="C21" s="3" t="s">
        <v>15</v>
      </c>
      <c r="D21" s="6">
        <v>38</v>
      </c>
      <c r="F21" s="7"/>
      <c r="N21" s="7"/>
      <c r="R21" s="7"/>
      <c r="U21" s="7"/>
    </row>
    <row r="22" spans="5:21" ht="15" thickBot="1">
      <c r="E22" s="1" t="s">
        <v>6</v>
      </c>
      <c r="F22" s="8"/>
      <c r="G22" s="9" t="s">
        <v>3</v>
      </c>
      <c r="H22" s="10"/>
      <c r="I22" s="3" t="str">
        <f>IF(F20&gt;F24,E20,E24)</f>
        <v>Fairfield Warde - A</v>
      </c>
      <c r="J22" s="4">
        <v>26</v>
      </c>
      <c r="N22" s="7"/>
      <c r="R22" s="7"/>
      <c r="U22" s="7"/>
    </row>
    <row r="23" spans="3:21" ht="15" thickBot="1">
      <c r="C23" s="3" t="s">
        <v>16</v>
      </c>
      <c r="D23" s="4">
        <v>40</v>
      </c>
      <c r="F23" s="7"/>
      <c r="J23" s="5"/>
      <c r="N23" s="7"/>
      <c r="R23" s="7"/>
      <c r="U23" s="7"/>
    </row>
    <row r="24" spans="1:21" ht="15" thickBot="1">
      <c r="A24" s="1" t="s">
        <v>17</v>
      </c>
      <c r="B24" s="1" t="s">
        <v>18</v>
      </c>
      <c r="D24" s="5"/>
      <c r="E24" s="11" t="str">
        <f>IF(D23&gt;D25,C23,C25)</f>
        <v>Fairfield Warde - A</v>
      </c>
      <c r="F24" s="6">
        <v>48</v>
      </c>
      <c r="J24" s="7"/>
      <c r="N24" s="7"/>
      <c r="R24" s="7"/>
      <c r="U24" s="7"/>
    </row>
    <row r="25" spans="3:21" ht="15" thickBot="1">
      <c r="C25" s="3" t="s">
        <v>19</v>
      </c>
      <c r="D25" s="6">
        <v>54</v>
      </c>
      <c r="J25" s="7"/>
      <c r="N25" s="7"/>
      <c r="R25" s="7"/>
      <c r="U25" s="7"/>
    </row>
    <row r="26" spans="9:21" ht="15" thickBot="1">
      <c r="I26" s="1" t="s">
        <v>9</v>
      </c>
      <c r="J26" s="7"/>
      <c r="K26" s="12" t="s">
        <v>3</v>
      </c>
      <c r="L26" s="10"/>
      <c r="M26" s="3" t="str">
        <f>IF(J22&gt;J30,I22,I30)</f>
        <v>Farmington High School - A</v>
      </c>
      <c r="N26" s="6">
        <v>74</v>
      </c>
      <c r="R26" s="7"/>
      <c r="U26" s="7"/>
    </row>
    <row r="27" spans="3:21" ht="15" thickBot="1">
      <c r="C27" s="3" t="str">
        <f>'[1]Morning RR - SOUTH'!AH17</f>
        <v>Farmington High School - B</v>
      </c>
      <c r="D27" s="4">
        <v>66</v>
      </c>
      <c r="J27" s="7"/>
      <c r="R27" s="7"/>
      <c r="U27" s="7"/>
    </row>
    <row r="28" spans="1:22" ht="15" thickBot="1">
      <c r="A28" s="1" t="s">
        <v>20</v>
      </c>
      <c r="B28" s="1" t="s">
        <v>6</v>
      </c>
      <c r="D28" s="5"/>
      <c r="E28" s="3" t="s">
        <v>12</v>
      </c>
      <c r="F28" s="4">
        <v>90</v>
      </c>
      <c r="J28" s="7"/>
      <c r="Q28" s="1" t="s">
        <v>2</v>
      </c>
      <c r="R28" s="7"/>
      <c r="S28" s="13" t="s">
        <v>21</v>
      </c>
      <c r="T28" s="1" t="s">
        <v>2</v>
      </c>
      <c r="U28" s="7"/>
      <c r="V28" s="14" t="s">
        <v>22</v>
      </c>
    </row>
    <row r="29" spans="3:21" ht="15" thickBot="1">
      <c r="C29" s="3" t="str">
        <f>'[1]Morning RR - SOUTH'!AH20</f>
        <v>Farmington High School - A</v>
      </c>
      <c r="D29" s="6">
        <v>76</v>
      </c>
      <c r="F29" s="7"/>
      <c r="J29" s="7"/>
      <c r="R29" s="7"/>
      <c r="U29" s="7"/>
    </row>
    <row r="30" spans="5:21" ht="15" thickBot="1">
      <c r="E30" s="1" t="s">
        <v>18</v>
      </c>
      <c r="F30" s="8"/>
      <c r="G30" s="9" t="s">
        <v>3</v>
      </c>
      <c r="H30" s="10"/>
      <c r="I30" s="3" t="str">
        <f>IF(F28&gt;F32,E28,E32)</f>
        <v>Farmington High School - A</v>
      </c>
      <c r="J30" s="6">
        <v>44</v>
      </c>
      <c r="R30" s="7"/>
      <c r="U30" s="7"/>
    </row>
    <row r="31" spans="3:21" ht="15" thickBot="1">
      <c r="C31" s="3" t="str">
        <f>'[1]Morning RR - SOUTH'!AH25</f>
        <v>Cheshire High School - B</v>
      </c>
      <c r="D31" s="4">
        <v>82</v>
      </c>
      <c r="F31" s="7"/>
      <c r="G31" s="15"/>
      <c r="R31" s="7"/>
      <c r="U31" s="7"/>
    </row>
    <row r="32" spans="1:21" ht="15" thickBot="1">
      <c r="A32" s="1" t="s">
        <v>23</v>
      </c>
      <c r="B32" s="1" t="s">
        <v>2</v>
      </c>
      <c r="D32" s="5"/>
      <c r="E32" s="11" t="str">
        <f>IF(D31&gt;D33,C31,C33)</f>
        <v>Cheshire High School - B</v>
      </c>
      <c r="F32" s="6">
        <v>44</v>
      </c>
      <c r="R32" s="7"/>
      <c r="U32" s="7"/>
    </row>
    <row r="33" spans="3:21" ht="15" thickBot="1">
      <c r="C33" s="3" t="str">
        <f>'[1]Morning RR - SOUTH'!AH12</f>
        <v>E.O. Smith High School - A</v>
      </c>
      <c r="D33" s="6">
        <v>80</v>
      </c>
      <c r="R33" s="7"/>
      <c r="U33" s="7"/>
    </row>
    <row r="34" spans="3:21" ht="15" thickBot="1">
      <c r="C34" s="16"/>
      <c r="D34" s="8"/>
      <c r="K34" s="4" t="str">
        <f>IF(J6&gt;J14,I14,I6)</f>
        <v>Greenwich High School - A</v>
      </c>
      <c r="L34" s="4">
        <v>66</v>
      </c>
      <c r="O34" s="4" t="str">
        <f>IF(N10&gt;N26,M26,M10)</f>
        <v>Pomperaug High School - A</v>
      </c>
      <c r="P34" s="4">
        <v>16</v>
      </c>
      <c r="R34" s="7"/>
      <c r="U34" s="7"/>
    </row>
    <row r="35" spans="7:21" ht="15" thickBot="1">
      <c r="G35" s="4" t="str">
        <f>IF(F4&gt;F8,E8,E4)</f>
        <v>Cheshire High School - A</v>
      </c>
      <c r="H35" s="4">
        <v>50</v>
      </c>
      <c r="K35" s="8"/>
      <c r="L35" s="5"/>
      <c r="P35" s="5"/>
      <c r="R35" s="7"/>
      <c r="U35" s="7"/>
    </row>
    <row r="36" spans="4:21" ht="15" thickBot="1">
      <c r="D36" s="1" t="s">
        <v>24</v>
      </c>
      <c r="E36" s="3" t="str">
        <f>IF(D3&gt;D5,C5,C3)</f>
        <v>Wheeler High School - B</v>
      </c>
      <c r="F36" s="4">
        <v>26</v>
      </c>
      <c r="G36" s="1" t="s">
        <v>6</v>
      </c>
      <c r="H36" s="7"/>
      <c r="I36" s="11" t="str">
        <f>IF(H35&gt;H37,G35,G37)</f>
        <v>Cheshire High School - A</v>
      </c>
      <c r="J36" s="4">
        <v>56</v>
      </c>
      <c r="K36" s="1" t="s">
        <v>2</v>
      </c>
      <c r="L36" s="7"/>
      <c r="M36" s="11" t="str">
        <f>IF(L34&gt;L38,K34,K38)</f>
        <v>Greenwich High School - A</v>
      </c>
      <c r="N36" s="4">
        <v>42</v>
      </c>
      <c r="P36" s="7"/>
      <c r="R36" s="7"/>
      <c r="U36" s="7"/>
    </row>
    <row r="37" spans="5:21" ht="15" thickBot="1">
      <c r="E37" s="1" t="s">
        <v>1</v>
      </c>
      <c r="F37" s="5"/>
      <c r="G37" s="11" t="str">
        <f>IF(F36&gt;F38,E36,E38)</f>
        <v>Greenwich High School - B</v>
      </c>
      <c r="H37" s="6">
        <v>38</v>
      </c>
      <c r="J37" s="5"/>
      <c r="L37" s="7"/>
      <c r="N37" s="5"/>
      <c r="O37" s="1" t="s">
        <v>2</v>
      </c>
      <c r="P37" s="7"/>
      <c r="Q37" s="3" t="str">
        <f>IF(P34&gt;P40,O34,O40)</f>
        <v>E.O. Smith High School - A</v>
      </c>
      <c r="R37" s="6">
        <v>82</v>
      </c>
      <c r="T37" s="17" t="s">
        <v>25</v>
      </c>
      <c r="U37" s="6">
        <v>80</v>
      </c>
    </row>
    <row r="38" spans="4:16" ht="15" thickBot="1">
      <c r="D38" s="1" t="s">
        <v>26</v>
      </c>
      <c r="E38" s="18" t="str">
        <f>IF(D7&gt;D9,C9,C7)</f>
        <v>Greenwich High School - B</v>
      </c>
      <c r="F38" s="6">
        <v>34</v>
      </c>
      <c r="I38" s="1" t="s">
        <v>18</v>
      </c>
      <c r="J38" s="7"/>
      <c r="K38" s="3" t="str">
        <f>IF(J36&gt;J40,I36,I40)</f>
        <v>Loomis Chaffee School</v>
      </c>
      <c r="L38" s="6">
        <v>30</v>
      </c>
      <c r="N38" s="7"/>
      <c r="P38" s="7"/>
    </row>
    <row r="39" spans="7:16" ht="15" thickBot="1">
      <c r="G39" s="4" t="str">
        <f>IF(F12&gt;F16,E16,E12)</f>
        <v>Loomis Chaffee School</v>
      </c>
      <c r="H39" s="4">
        <v>82</v>
      </c>
      <c r="J39" s="7"/>
      <c r="N39" s="7"/>
      <c r="P39" s="7"/>
    </row>
    <row r="40" spans="4:16" ht="15" thickBot="1">
      <c r="D40" s="1" t="s">
        <v>27</v>
      </c>
      <c r="E40" s="3" t="str">
        <f>IF(D11&gt;D13,C13,C11)</f>
        <v>Westhill High School</v>
      </c>
      <c r="F40" s="4">
        <v>70</v>
      </c>
      <c r="G40" s="1" t="s">
        <v>2</v>
      </c>
      <c r="H40" s="5"/>
      <c r="I40" s="11" t="str">
        <f>IF(H39&gt;H41,G39,G41)</f>
        <v>Loomis Chaffee School</v>
      </c>
      <c r="J40" s="6">
        <v>64</v>
      </c>
      <c r="M40" s="1" t="s">
        <v>9</v>
      </c>
      <c r="N40" s="7"/>
      <c r="O40" s="3" t="str">
        <f>IF(N36&gt;N44,M36,M44)</f>
        <v>E.O. Smith High School - A</v>
      </c>
      <c r="P40" s="6">
        <v>58</v>
      </c>
    </row>
    <row r="41" spans="5:14" ht="15" thickBot="1">
      <c r="E41" s="1" t="s">
        <v>5</v>
      </c>
      <c r="F41" s="5"/>
      <c r="G41" s="11" t="str">
        <f>IF(F40&gt;F42,E40,E42)</f>
        <v>Westhill High School</v>
      </c>
      <c r="H41" s="6">
        <v>66</v>
      </c>
      <c r="N41" s="7"/>
    </row>
    <row r="42" spans="4:14" ht="15" thickBot="1">
      <c r="D42" s="1" t="s">
        <v>28</v>
      </c>
      <c r="E42" s="18" t="str">
        <f>IF(D15&gt;D17,C17,C15)</f>
        <v>E.O. Smith High School - B</v>
      </c>
      <c r="F42" s="6">
        <v>28</v>
      </c>
      <c r="K42" s="4" t="str">
        <f>IF(J22&gt;J30,I30,I22)</f>
        <v>Fairfield Warde - A</v>
      </c>
      <c r="L42" s="4">
        <v>8</v>
      </c>
      <c r="N42" s="7"/>
    </row>
    <row r="43" spans="7:14" ht="15" thickBot="1">
      <c r="G43" s="4" t="str">
        <f>IF(F20&gt;F24,E24,E20)</f>
        <v>Waterford High School - A</v>
      </c>
      <c r="H43" s="4">
        <v>26</v>
      </c>
      <c r="L43" s="5"/>
      <c r="N43" s="7"/>
    </row>
    <row r="44" spans="4:14" ht="15" thickBot="1">
      <c r="D44" s="1" t="s">
        <v>29</v>
      </c>
      <c r="E44" s="3" t="str">
        <f>IF(D19&gt;D21,C21,C19)</f>
        <v>Glastonbury High School - B</v>
      </c>
      <c r="F44" s="4">
        <v>30</v>
      </c>
      <c r="G44" s="1" t="s">
        <v>9</v>
      </c>
      <c r="H44" s="7"/>
      <c r="I44" s="11" t="str">
        <f>IF(H43&gt;H45,G43,G45)</f>
        <v>Conard</v>
      </c>
      <c r="J44" s="4">
        <v>50</v>
      </c>
      <c r="K44" s="1" t="s">
        <v>9</v>
      </c>
      <c r="L44" s="7"/>
      <c r="M44" s="11" t="str">
        <f>IF(L42&gt;L46,K42,K46)</f>
        <v>E.O. Smith High School - A</v>
      </c>
      <c r="N44" s="6">
        <v>80</v>
      </c>
    </row>
    <row r="45" spans="5:12" ht="15" thickBot="1">
      <c r="E45" s="1" t="s">
        <v>8</v>
      </c>
      <c r="F45" s="5"/>
      <c r="G45" s="11" t="str">
        <f>IF(F44&gt;F46,E44,E46)</f>
        <v>Conard</v>
      </c>
      <c r="H45" s="6">
        <v>72</v>
      </c>
      <c r="J45" s="5"/>
      <c r="L45" s="7"/>
    </row>
    <row r="46" spans="4:12" ht="15" thickBot="1">
      <c r="D46" s="1" t="s">
        <v>30</v>
      </c>
      <c r="E46" s="18" t="str">
        <f>IF(D23&gt;D25,C25,C23)</f>
        <v>Conard</v>
      </c>
      <c r="F46" s="6">
        <v>42</v>
      </c>
      <c r="I46" s="1" t="s">
        <v>2</v>
      </c>
      <c r="J46" s="7"/>
      <c r="K46" s="3" t="str">
        <f>IF(J44&gt;J48,I44,I48)</f>
        <v>E.O. Smith High School - A</v>
      </c>
      <c r="L46" s="6">
        <v>66</v>
      </c>
    </row>
    <row r="47" spans="7:10" ht="15" thickBot="1">
      <c r="G47" s="4" t="str">
        <f>IF(F28&gt;F32,E32,E28)</f>
        <v>Cheshire High School - B</v>
      </c>
      <c r="H47" s="4">
        <v>4</v>
      </c>
      <c r="J47" s="7"/>
    </row>
    <row r="48" spans="4:10" ht="15" thickBot="1">
      <c r="D48" s="1" t="s">
        <v>31</v>
      </c>
      <c r="E48" s="3" t="str">
        <f>IF(D27&gt;D29,C29,C27)</f>
        <v>Farmington High School - B</v>
      </c>
      <c r="F48" s="4">
        <v>44</v>
      </c>
      <c r="G48" s="1" t="s">
        <v>18</v>
      </c>
      <c r="H48" s="5"/>
      <c r="I48" s="11" t="str">
        <f>IF(H47&gt;H49,G47,G49)</f>
        <v>E.O. Smith High School - A</v>
      </c>
      <c r="J48" s="6">
        <v>58</v>
      </c>
    </row>
    <row r="49" spans="5:8" ht="15" thickBot="1">
      <c r="E49" s="1" t="s">
        <v>11</v>
      </c>
      <c r="F49" s="5"/>
      <c r="G49" s="11" t="str">
        <f>IF(F48&gt;F50,E48,E50)</f>
        <v>E.O. Smith High School - A</v>
      </c>
      <c r="H49" s="6">
        <v>152</v>
      </c>
    </row>
    <row r="50" spans="4:6" ht="15" thickBot="1">
      <c r="D50" s="1" t="s">
        <v>32</v>
      </c>
      <c r="E50" s="18" t="str">
        <f>IF(D31&gt;D33,C33,C31)</f>
        <v>E.O. Smith High School - A</v>
      </c>
      <c r="F50" s="6">
        <v>78</v>
      </c>
    </row>
  </sheetData>
  <sheetProtection/>
  <mergeCells count="8">
    <mergeCell ref="O1:P1"/>
    <mergeCell ref="Q1:R1"/>
    <mergeCell ref="C1:D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 Creation</dc:creator>
  <cp:keywords/>
  <dc:description/>
  <cp:lastModifiedBy>Jenny</cp:lastModifiedBy>
  <dcterms:created xsi:type="dcterms:W3CDTF">2017-03-09T20:07:24Z</dcterms:created>
  <dcterms:modified xsi:type="dcterms:W3CDTF">2017-03-16T16:29:46Z</dcterms:modified>
  <cp:category/>
  <cp:version/>
  <cp:contentType/>
  <cp:contentStatus/>
</cp:coreProperties>
</file>